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dam\Documents\"/>
    </mc:Choice>
  </mc:AlternateContent>
  <xr:revisionPtr revIDLastSave="0" documentId="13_ncr:1_{711E51AE-C04C-48A0-9284-67BED195E2D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ervice Costing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2" l="1"/>
  <c r="D25" i="2"/>
  <c r="C24" i="2"/>
  <c r="C23" i="2"/>
  <c r="C22" i="2"/>
  <c r="D20" i="2"/>
  <c r="D19" i="2"/>
  <c r="D18" i="2"/>
  <c r="D15" i="2"/>
  <c r="D12" i="2"/>
  <c r="E16" i="2" s="1"/>
  <c r="E5" i="2"/>
  <c r="E4" i="2"/>
  <c r="E3" i="2"/>
  <c r="E6" i="2" s="1"/>
  <c r="D24" i="2" l="1"/>
  <c r="E26" i="2" s="1"/>
  <c r="E27" i="2" s="1"/>
  <c r="E30" i="2" s="1"/>
  <c r="E32" i="2" s="1"/>
</calcChain>
</file>

<file path=xl/sharedStrings.xml><?xml version="1.0" encoding="utf-8"?>
<sst xmlns="http://schemas.openxmlformats.org/spreadsheetml/2006/main" count="39" uniqueCount="37">
  <si>
    <t>£</t>
  </si>
  <si>
    <t>miles</t>
  </si>
  <si>
    <t>days</t>
  </si>
  <si>
    <t>Total miles (Mon-Fri 52wks)</t>
  </si>
  <si>
    <t>Less: Public Holidays</t>
  </si>
  <si>
    <t>Less: Servicing Days</t>
  </si>
  <si>
    <t>1. Total miles on road per annum</t>
  </si>
  <si>
    <t>2)</t>
  </si>
  <si>
    <t>Operating Costing Statement</t>
  </si>
  <si>
    <t>Standing Costs</t>
  </si>
  <si>
    <t>Depreciation (17,500-3,500)/250000*56,025</t>
  </si>
  <si>
    <t>0060</t>
  </si>
  <si>
    <t>Licence</t>
  </si>
  <si>
    <t>0200</t>
  </si>
  <si>
    <t>Insurance</t>
  </si>
  <si>
    <t>0100</t>
  </si>
  <si>
    <r>
      <t xml:space="preserve">Administration (52wks x </t>
    </r>
    <r>
      <rPr>
        <sz val="12"/>
        <color theme="1"/>
        <rFont val="Calibri"/>
        <family val="2"/>
      </rPr>
      <t>£25</t>
    </r>
    <r>
      <rPr>
        <sz val="12"/>
        <color theme="1"/>
        <rFont val="Trebuchet MS"/>
        <family val="2"/>
      </rPr>
      <t>)</t>
    </r>
  </si>
  <si>
    <t>0110</t>
  </si>
  <si>
    <t>Running Costs</t>
  </si>
  <si>
    <t>Fuel (56025 / 30 x £1.20)</t>
  </si>
  <si>
    <t>0080</t>
  </si>
  <si>
    <t>Servicing (56025 / 15000 = 3 services x £400)</t>
  </si>
  <si>
    <t>0210</t>
  </si>
  <si>
    <r>
      <t xml:space="preserve">Tyres (56025 / 22000 = 2 sets x </t>
    </r>
    <r>
      <rPr>
        <sz val="12"/>
        <color theme="1"/>
        <rFont val="Calibri"/>
        <family val="2"/>
      </rPr>
      <t>£48</t>
    </r>
    <r>
      <rPr>
        <sz val="12"/>
        <color theme="1"/>
        <rFont val="Trebuchet MS"/>
        <family val="2"/>
      </rPr>
      <t>0)</t>
    </r>
  </si>
  <si>
    <t>0090</t>
  </si>
  <si>
    <t>Drivers Wages:</t>
  </si>
  <si>
    <t>0010</t>
  </si>
  <si>
    <t xml:space="preserve">     Regular (32.5hr x 47wks x £8.40)</t>
  </si>
  <si>
    <t xml:space="preserve">     Overtime (8hrs x 47wks x £10.50)</t>
  </si>
  <si>
    <t xml:space="preserve">     Holiday (5wks x 32.5hrs x £8.40)</t>
  </si>
  <si>
    <r>
      <t xml:space="preserve">Relief Driver (5wks x </t>
    </r>
    <r>
      <rPr>
        <sz val="12"/>
        <color theme="1"/>
        <rFont val="Calibri"/>
        <family val="2"/>
      </rPr>
      <t>£420</t>
    </r>
    <r>
      <rPr>
        <sz val="12"/>
        <color theme="1"/>
        <rFont val="Trebuchet MS"/>
        <family val="2"/>
      </rPr>
      <t>)</t>
    </r>
  </si>
  <si>
    <t>Total Cost</t>
  </si>
  <si>
    <t xml:space="preserve">3) Charge per mile:  </t>
  </si>
  <si>
    <r>
      <t>Cost per unit (</t>
    </r>
    <r>
      <rPr>
        <sz val="12"/>
        <color theme="1"/>
        <rFont val="Calibri"/>
        <family val="2"/>
      </rPr>
      <t>£31,149.40</t>
    </r>
    <r>
      <rPr>
        <sz val="12"/>
        <color theme="1"/>
        <rFont val="Trebuchet MS"/>
        <family val="2"/>
      </rPr>
      <t>/56,025mi)</t>
    </r>
  </si>
  <si>
    <r>
      <t xml:space="preserve">Profit </t>
    </r>
    <r>
      <rPr>
        <sz val="12"/>
        <color theme="1"/>
        <rFont val="Calibri"/>
        <family val="2"/>
      </rPr>
      <t>£11,205</t>
    </r>
    <r>
      <rPr>
        <sz val="12"/>
        <color theme="1"/>
        <rFont val="Trebuchet MS"/>
        <family val="2"/>
      </rPr>
      <t xml:space="preserve">  (£11,205/56,025)</t>
    </r>
  </si>
  <si>
    <t>CHARGE PER MILE</t>
  </si>
  <si>
    <t>Wendolene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</si>
</sst>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£-809]* #,##0.00_-;\-[$£-809]* #,##0.00_-;_-[$£-809]* &quot;-&quot;??_-;_-@_-"/>
    <numFmt numFmtId="165" formatCode="_(* #,##0.00_);_(* \(#,##0.00\);_(* &quot;-&quot;??_);_(@_)"/>
    <numFmt numFmtId="166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sz val="12"/>
      <color theme="1"/>
      <name val="Trebuchet MS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2" fontId="3" fillId="0" borderId="0" xfId="0" applyNumberFormat="1" applyFont="1"/>
    <xf numFmtId="2" fontId="3" fillId="0" borderId="1" xfId="0" applyNumberFormat="1" applyFont="1" applyBorder="1"/>
    <xf numFmtId="0" fontId="5" fillId="0" borderId="0" xfId="0" applyFont="1"/>
    <xf numFmtId="2" fontId="3" fillId="0" borderId="0" xfId="0" applyNumberFormat="1" applyFont="1" applyBorder="1"/>
    <xf numFmtId="164" fontId="5" fillId="0" borderId="2" xfId="0" applyNumberFormat="1" applyFont="1" applyBorder="1"/>
    <xf numFmtId="166" fontId="3" fillId="0" borderId="0" xfId="1" applyNumberFormat="1" applyFont="1"/>
    <xf numFmtId="0" fontId="3" fillId="0" borderId="0" xfId="0" applyFont="1" applyBorder="1"/>
    <xf numFmtId="0" fontId="3" fillId="0" borderId="1" xfId="0" applyFont="1" applyBorder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right"/>
    </xf>
    <xf numFmtId="165" fontId="3" fillId="0" borderId="0" xfId="1" applyNumberFormat="1" applyFont="1"/>
    <xf numFmtId="165" fontId="3" fillId="0" borderId="0" xfId="0" applyNumberFormat="1" applyFont="1"/>
  </cellXfs>
  <cellStyles count="2">
    <cellStyle name="Comm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4"/>
  <sheetViews>
    <sheetView tabSelected="1" workbookViewId="0">
      <selection activeCell="I12" sqref="I12"/>
    </sheetView>
  </sheetViews>
  <sheetFormatPr defaultRowHeight="18" x14ac:dyDescent="0.35"/>
  <cols>
    <col min="1" max="1" width="56.140625" style="2" customWidth="1"/>
    <col min="2" max="2" width="9.28515625" style="2" customWidth="1"/>
    <col min="3" max="3" width="11.5703125" style="2" customWidth="1"/>
    <col min="4" max="5" width="16.42578125" style="2" customWidth="1"/>
    <col min="6" max="16384" width="9.140625" style="2"/>
  </cols>
  <sheetData>
    <row r="1" spans="1:5" ht="24" customHeight="1" x14ac:dyDescent="0.35">
      <c r="A1" s="1" t="s">
        <v>36</v>
      </c>
    </row>
    <row r="2" spans="1:5" ht="24" customHeight="1" x14ac:dyDescent="0.35">
      <c r="C2" s="4" t="s">
        <v>1</v>
      </c>
      <c r="D2" s="4" t="s">
        <v>2</v>
      </c>
      <c r="E2" s="4"/>
    </row>
    <row r="3" spans="1:5" ht="24" customHeight="1" x14ac:dyDescent="0.35">
      <c r="A3" s="2" t="s">
        <v>3</v>
      </c>
      <c r="C3" s="2">
        <v>225</v>
      </c>
      <c r="D3" s="2">
        <v>260</v>
      </c>
      <c r="E3" s="10">
        <f>C3*D3</f>
        <v>58500</v>
      </c>
    </row>
    <row r="4" spans="1:5" ht="24" customHeight="1" x14ac:dyDescent="0.35">
      <c r="A4" s="2" t="s">
        <v>4</v>
      </c>
      <c r="C4" s="2">
        <v>225</v>
      </c>
      <c r="D4" s="2">
        <v>8</v>
      </c>
      <c r="E4" s="11">
        <f>-C4*D4</f>
        <v>-1800</v>
      </c>
    </row>
    <row r="5" spans="1:5" ht="24" customHeight="1" x14ac:dyDescent="0.35">
      <c r="A5" s="2" t="s">
        <v>5</v>
      </c>
      <c r="C5" s="2">
        <v>225</v>
      </c>
      <c r="D5" s="2">
        <v>3</v>
      </c>
      <c r="E5" s="12">
        <f>-C5*D5</f>
        <v>-675</v>
      </c>
    </row>
    <row r="6" spans="1:5" ht="24" customHeight="1" x14ac:dyDescent="0.35">
      <c r="A6" s="2" t="s">
        <v>6</v>
      </c>
      <c r="E6" s="10">
        <f>SUM(E3:E5)</f>
        <v>56025</v>
      </c>
    </row>
    <row r="7" spans="1:5" ht="24" customHeight="1" x14ac:dyDescent="0.35">
      <c r="E7" s="13"/>
    </row>
    <row r="8" spans="1:5" ht="24" customHeight="1" x14ac:dyDescent="0.35">
      <c r="A8" s="2" t="s">
        <v>7</v>
      </c>
    </row>
    <row r="9" spans="1:5" ht="24" customHeight="1" x14ac:dyDescent="0.35">
      <c r="A9" s="3" t="s">
        <v>8</v>
      </c>
    </row>
    <row r="10" spans="1:5" ht="24" customHeight="1" x14ac:dyDescent="0.35">
      <c r="C10" s="14" t="s">
        <v>0</v>
      </c>
      <c r="D10" s="14" t="s">
        <v>0</v>
      </c>
      <c r="E10" s="14" t="s">
        <v>0</v>
      </c>
    </row>
    <row r="11" spans="1:5" ht="24" customHeight="1" x14ac:dyDescent="0.35">
      <c r="A11" s="7" t="s">
        <v>9</v>
      </c>
    </row>
    <row r="12" spans="1:5" ht="24" customHeight="1" x14ac:dyDescent="0.35">
      <c r="A12" s="2" t="s">
        <v>10</v>
      </c>
      <c r="B12" s="15" t="s">
        <v>11</v>
      </c>
      <c r="C12" s="5"/>
      <c r="D12" s="5">
        <f>(17500-3500)/250000*56025</f>
        <v>3137.4</v>
      </c>
    </row>
    <row r="13" spans="1:5" ht="24" customHeight="1" x14ac:dyDescent="0.35">
      <c r="A13" s="2" t="s">
        <v>12</v>
      </c>
      <c r="B13" s="15" t="s">
        <v>13</v>
      </c>
      <c r="C13" s="5"/>
      <c r="D13" s="5">
        <v>440</v>
      </c>
    </row>
    <row r="14" spans="1:5" ht="24" customHeight="1" x14ac:dyDescent="0.35">
      <c r="A14" s="2" t="s">
        <v>14</v>
      </c>
      <c r="B14" s="15" t="s">
        <v>15</v>
      </c>
      <c r="C14" s="5"/>
      <c r="D14" s="5">
        <v>1627</v>
      </c>
    </row>
    <row r="15" spans="1:5" ht="24" customHeight="1" x14ac:dyDescent="0.35">
      <c r="A15" s="2" t="s">
        <v>16</v>
      </c>
      <c r="B15" s="15" t="s">
        <v>17</v>
      </c>
      <c r="C15" s="5"/>
      <c r="D15" s="6">
        <f>52*25</f>
        <v>1300</v>
      </c>
    </row>
    <row r="16" spans="1:5" ht="24" customHeight="1" x14ac:dyDescent="0.35">
      <c r="B16" s="15"/>
      <c r="C16" s="5"/>
      <c r="E16" s="5">
        <f>SUM(D12:D15)</f>
        <v>6504.4</v>
      </c>
    </row>
    <row r="17" spans="1:5" ht="24" customHeight="1" x14ac:dyDescent="0.35">
      <c r="A17" s="7" t="s">
        <v>18</v>
      </c>
      <c r="C17" s="5"/>
      <c r="D17" s="5"/>
    </row>
    <row r="18" spans="1:5" ht="24" customHeight="1" x14ac:dyDescent="0.35">
      <c r="A18" s="2" t="s">
        <v>19</v>
      </c>
      <c r="B18" s="15" t="s">
        <v>20</v>
      </c>
      <c r="C18" s="5"/>
      <c r="D18" s="5">
        <f>56025/30*1.2</f>
        <v>2241</v>
      </c>
    </row>
    <row r="19" spans="1:5" ht="24" customHeight="1" x14ac:dyDescent="0.35">
      <c r="A19" s="2" t="s">
        <v>21</v>
      </c>
      <c r="B19" s="15" t="s">
        <v>22</v>
      </c>
      <c r="C19" s="5"/>
      <c r="D19" s="5">
        <f>3*400</f>
        <v>1200</v>
      </c>
    </row>
    <row r="20" spans="1:5" ht="24" customHeight="1" x14ac:dyDescent="0.35">
      <c r="A20" s="2" t="s">
        <v>23</v>
      </c>
      <c r="B20" s="15" t="s">
        <v>24</v>
      </c>
      <c r="C20" s="5"/>
      <c r="D20" s="5">
        <f>2*480</f>
        <v>960</v>
      </c>
    </row>
    <row r="21" spans="1:5" ht="24" customHeight="1" x14ac:dyDescent="0.35">
      <c r="A21" s="2" t="s">
        <v>25</v>
      </c>
      <c r="B21" s="15" t="s">
        <v>26</v>
      </c>
      <c r="C21" s="5"/>
      <c r="D21" s="5"/>
    </row>
    <row r="22" spans="1:5" ht="24" customHeight="1" x14ac:dyDescent="0.35">
      <c r="A22" s="2" t="s">
        <v>27</v>
      </c>
      <c r="C22" s="5">
        <f>32.5*47*8.4</f>
        <v>12831</v>
      </c>
      <c r="D22" s="5"/>
    </row>
    <row r="23" spans="1:5" ht="24" customHeight="1" x14ac:dyDescent="0.35">
      <c r="A23" s="2" t="s">
        <v>28</v>
      </c>
      <c r="C23" s="8">
        <f>8*47*10.5</f>
        <v>3948</v>
      </c>
      <c r="D23" s="8"/>
    </row>
    <row r="24" spans="1:5" ht="24" customHeight="1" x14ac:dyDescent="0.35">
      <c r="A24" s="2" t="s">
        <v>29</v>
      </c>
      <c r="C24" s="6">
        <f>5*32.5*8.4</f>
        <v>1365</v>
      </c>
      <c r="D24" s="8">
        <f>SUM(C22:C24)</f>
        <v>18144</v>
      </c>
    </row>
    <row r="25" spans="1:5" ht="24" customHeight="1" x14ac:dyDescent="0.35">
      <c r="A25" s="2" t="s">
        <v>30</v>
      </c>
      <c r="C25" s="8"/>
      <c r="D25" s="6">
        <f>5*420</f>
        <v>2100</v>
      </c>
    </row>
    <row r="26" spans="1:5" ht="24" customHeight="1" x14ac:dyDescent="0.35">
      <c r="C26" s="5"/>
      <c r="E26" s="5">
        <f>SUM(D18:D25)</f>
        <v>24645</v>
      </c>
    </row>
    <row r="27" spans="1:5" ht="24" customHeight="1" thickBot="1" x14ac:dyDescent="0.4">
      <c r="A27" s="7" t="s">
        <v>31</v>
      </c>
      <c r="C27" s="5"/>
      <c r="E27" s="9">
        <f>E16+E26</f>
        <v>31149.4</v>
      </c>
    </row>
    <row r="28" spans="1:5" ht="24" customHeight="1" x14ac:dyDescent="0.35">
      <c r="C28" s="5"/>
      <c r="D28" s="5"/>
    </row>
    <row r="29" spans="1:5" ht="24" customHeight="1" x14ac:dyDescent="0.35">
      <c r="A29" s="2" t="s">
        <v>32</v>
      </c>
      <c r="C29" s="5"/>
      <c r="D29" s="5"/>
    </row>
    <row r="30" spans="1:5" x14ac:dyDescent="0.35">
      <c r="A30" s="2" t="s">
        <v>33</v>
      </c>
      <c r="C30" s="5"/>
      <c r="E30" s="16">
        <f>E27/E6</f>
        <v>0.55599107541276216</v>
      </c>
    </row>
    <row r="31" spans="1:5" x14ac:dyDescent="0.35">
      <c r="A31" s="2" t="s">
        <v>34</v>
      </c>
      <c r="C31" s="5"/>
      <c r="E31" s="16">
        <f>11205/56025</f>
        <v>0.2</v>
      </c>
    </row>
    <row r="32" spans="1:5" ht="18.75" thickBot="1" x14ac:dyDescent="0.4">
      <c r="A32" s="7" t="s">
        <v>35</v>
      </c>
      <c r="C32" s="5"/>
      <c r="E32" s="9">
        <f>SUM(E30:E31)</f>
        <v>0.75599107541276211</v>
      </c>
    </row>
    <row r="33" spans="3:5" x14ac:dyDescent="0.35">
      <c r="C33" s="5"/>
      <c r="D33" s="5"/>
      <c r="E33" s="17"/>
    </row>
    <row r="34" spans="3:5" x14ac:dyDescent="0.35">
      <c r="C34" s="5"/>
      <c r="D34" s="5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Service Costing</vt:lpstr>
    </vt:vector>
  </TitlesOfParts>
  <Company>Glasgow Clyde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Maclean</dc:creator>
  <cp:lastModifiedBy>Adam</cp:lastModifiedBy>
  <dcterms:created xsi:type="dcterms:W3CDTF">2018-12-10T11:31:35Z</dcterms:created>
  <dcterms:modified xsi:type="dcterms:W3CDTF">2021-03-30T03:41:14Z</dcterms:modified>
</cp:coreProperties>
</file>